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nfance jeunesse éducation\EJE privé\INSCRIPTION 2020\"/>
    </mc:Choice>
  </mc:AlternateContent>
  <bookViews>
    <workbookView xWindow="0" yWindow="0" windowWidth="26025" windowHeight="101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5" i="1"/>
  <c r="B23" i="1" l="1"/>
  <c r="B26" i="1"/>
  <c r="B12" i="1"/>
  <c r="B27" i="1" l="1"/>
  <c r="B14" i="1"/>
  <c r="B22" i="1"/>
  <c r="B28" i="1" l="1"/>
  <c r="B29" i="1"/>
  <c r="B30" i="1"/>
  <c r="B31" i="1"/>
  <c r="B32" i="1"/>
  <c r="B33" i="1"/>
  <c r="B34" i="1"/>
  <c r="B35" i="1"/>
  <c r="B13" i="1" l="1"/>
</calcChain>
</file>

<file path=xl/sharedStrings.xml><?xml version="1.0" encoding="utf-8"?>
<sst xmlns="http://schemas.openxmlformats.org/spreadsheetml/2006/main" count="28" uniqueCount="28">
  <si>
    <t>SERVICE ENFANCE-JEUNESSE</t>
  </si>
  <si>
    <t>TABLEAU DE CALCUL DES TARIFS MUNICIPAUX</t>
  </si>
  <si>
    <t xml:space="preserve">Quotient familial  </t>
  </si>
  <si>
    <t>Service</t>
  </si>
  <si>
    <r>
      <t>Animation jeunesse</t>
    </r>
    <r>
      <rPr>
        <b/>
        <sz val="12"/>
        <color theme="8" tint="-0.249977111117893"/>
        <rFont val="Garamond"/>
        <family val="1"/>
      </rPr>
      <t xml:space="preserve"> - adhésion annuelle</t>
    </r>
  </si>
  <si>
    <r>
      <t xml:space="preserve">ALSH </t>
    </r>
    <r>
      <rPr>
        <b/>
        <sz val="12"/>
        <color theme="8" tint="-0.249977111117893"/>
        <rFont val="Garamond"/>
        <family val="1"/>
      </rPr>
      <t>Vacances - Journée</t>
    </r>
  </si>
  <si>
    <r>
      <t xml:space="preserve">ALSH </t>
    </r>
    <r>
      <rPr>
        <b/>
        <sz val="12"/>
        <color theme="8" tint="-0.249977111117893"/>
        <rFont val="Garamond"/>
        <family val="1"/>
      </rPr>
      <t>Vacances - Matin + repas</t>
    </r>
  </si>
  <si>
    <r>
      <t xml:space="preserve">ALSH </t>
    </r>
    <r>
      <rPr>
        <b/>
        <sz val="12"/>
        <color theme="8" tint="-0.249977111117893"/>
        <rFont val="Garamond"/>
        <family val="1"/>
      </rPr>
      <t>Vacances - Après-midi sans repas</t>
    </r>
  </si>
  <si>
    <r>
      <t xml:space="preserve">Restauration scolaire </t>
    </r>
    <r>
      <rPr>
        <b/>
        <sz val="12"/>
        <color theme="8" tint="-0.249977111117893"/>
        <rFont val="Garamond"/>
        <family val="1"/>
      </rPr>
      <t>- coût d'un repas</t>
    </r>
  </si>
  <si>
    <r>
      <t xml:space="preserve">ALSH </t>
    </r>
    <r>
      <rPr>
        <b/>
        <sz val="12"/>
        <color theme="8" tint="-0.249977111117893"/>
        <rFont val="Garamond"/>
        <family val="1"/>
      </rPr>
      <t>- Nuitée (repas + nuit + petit déjeuner)</t>
    </r>
  </si>
  <si>
    <r>
      <t xml:space="preserve">ALSH </t>
    </r>
    <r>
      <rPr>
        <b/>
        <sz val="12"/>
        <color theme="8" tint="-0.249977111117893"/>
        <rFont val="Garamond"/>
        <family val="1"/>
      </rPr>
      <t>- Veillée (repas + animation)</t>
    </r>
  </si>
  <si>
    <r>
      <t xml:space="preserve">Animation jeunesse </t>
    </r>
    <r>
      <rPr>
        <b/>
        <sz val="12"/>
        <color theme="8" tint="-0.249977111117893"/>
        <rFont val="Garamond"/>
        <family val="1"/>
      </rPr>
      <t>- coût d'une activité de…          … catégorie A</t>
    </r>
  </si>
  <si>
    <t xml:space="preserve">… catégorie B </t>
  </si>
  <si>
    <t xml:space="preserve">… catégorie C </t>
  </si>
  <si>
    <t xml:space="preserve">… catégorie D </t>
  </si>
  <si>
    <t xml:space="preserve">… catégorie E </t>
  </si>
  <si>
    <t xml:space="preserve">… catégorie F </t>
  </si>
  <si>
    <t xml:space="preserve">… catégorie G </t>
  </si>
  <si>
    <t xml:space="preserve">… catégorie H </t>
  </si>
  <si>
    <t xml:space="preserve">… catégorie I </t>
  </si>
  <si>
    <t xml:space="preserve">… catégorie J </t>
  </si>
  <si>
    <t>Remboursement suite à un rejet de prélèvement automatique</t>
  </si>
  <si>
    <r>
      <t xml:space="preserve">Cette application vous permet de connaître le tarif unitaire par service qui vous sera appliqué en fonction de votre quotient familial </t>
    </r>
    <r>
      <rPr>
        <sz val="12"/>
        <color rgb="FFFF0000"/>
        <rFont val="Garamond"/>
        <family val="1"/>
      </rPr>
      <t>pour un enfant</t>
    </r>
    <r>
      <rPr>
        <sz val="12"/>
        <color indexed="8"/>
        <rFont val="Garamond"/>
        <family val="1"/>
      </rPr>
      <t xml:space="preserve">.
</t>
    </r>
    <r>
      <rPr>
        <b/>
        <sz val="12"/>
        <color indexed="8"/>
        <rFont val="Garamond"/>
        <family val="1"/>
      </rPr>
      <t xml:space="preserve">Pour cela il vous suffit de renseigner votre Quotient Familial (case en jaune).
</t>
    </r>
  </si>
  <si>
    <r>
      <t xml:space="preserve">Restauration scolaire </t>
    </r>
    <r>
      <rPr>
        <b/>
        <sz val="12"/>
        <color theme="8" tint="-0.249977111117893"/>
        <rFont val="Garamond"/>
        <family val="1"/>
      </rPr>
      <t>- Prix de l'accueil d'un enfant bénéficiaire d'un PAI alimentaire avec fourniture d'un panier repas par les familles et de l'animation de la pause méridienne</t>
    </r>
  </si>
  <si>
    <r>
      <t xml:space="preserve">ALSH </t>
    </r>
    <r>
      <rPr>
        <b/>
        <sz val="12"/>
        <color theme="8" tint="-0.249977111117893"/>
        <rFont val="Garamond"/>
        <family val="1"/>
      </rPr>
      <t>Mercredi - Après-midi + repas</t>
    </r>
  </si>
  <si>
    <r>
      <t xml:space="preserve">APS </t>
    </r>
    <r>
      <rPr>
        <b/>
        <sz val="12"/>
        <color theme="8" tint="-0.249977111117893"/>
        <rFont val="Garamond"/>
        <family val="1"/>
      </rPr>
      <t>- coût d'un quart d'heure</t>
    </r>
  </si>
  <si>
    <t>A compter du 01 janvier 2021</t>
  </si>
  <si>
    <t>Tarifs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</si>
</sst>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"/>
    <numFmt numFmtId="166" formatCode="_-* #,##0\ &quot;€&quot;_-;\-* #,##0\ &quot;€&quot;_-;_-* &quot;-&quot;??\ &quot;€&quot;_-;_-@_-"/>
    <numFmt numFmtId="167" formatCode="0.0000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color rgb="FFFF0000"/>
      <name val="Garamond"/>
      <family val="1"/>
    </font>
    <font>
      <b/>
      <sz val="12"/>
      <color theme="8" tint="-0.249977111117893"/>
      <name val="Garamond"/>
      <family val="1"/>
    </font>
    <font>
      <b/>
      <sz val="12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0" fillId="0" borderId="10" xfId="0" applyBorder="1" applyProtection="1"/>
    <xf numFmtId="44" fontId="0" fillId="0" borderId="10" xfId="2" applyFont="1" applyBorder="1" applyProtection="1"/>
    <xf numFmtId="44" fontId="0" fillId="0" borderId="2" xfId="2" applyFont="1" applyBorder="1" applyProtection="1"/>
    <xf numFmtId="0" fontId="0" fillId="0" borderId="0" xfId="0" applyFill="1"/>
    <xf numFmtId="0" fontId="2" fillId="0" borderId="11" xfId="0" applyFont="1" applyBorder="1" applyAlignment="1" applyProtection="1">
      <alignment vertical="center"/>
    </xf>
    <xf numFmtId="44" fontId="5" fillId="5" borderId="12" xfId="2" applyFont="1" applyFill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44" fontId="5" fillId="5" borderId="14" xfId="2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44" fontId="5" fillId="5" borderId="16" xfId="2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44" fontId="5" fillId="5" borderId="18" xfId="2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horizontal="right" vertical="center"/>
    </xf>
    <xf numFmtId="0" fontId="9" fillId="0" borderId="23" xfId="0" applyFont="1" applyFill="1" applyBorder="1" applyAlignment="1" applyProtection="1">
      <alignment horizontal="right" vertical="center"/>
    </xf>
    <xf numFmtId="0" fontId="3" fillId="8" borderId="0" xfId="0" applyFont="1" applyFill="1" applyAlignment="1" applyProtection="1">
      <alignment horizontal="center" vertical="top" wrapText="1"/>
    </xf>
    <xf numFmtId="0" fontId="0" fillId="8" borderId="0" xfId="0" applyFill="1" applyProtection="1"/>
    <xf numFmtId="0" fontId="3" fillId="8" borderId="0" xfId="0" applyFont="1" applyFill="1" applyAlignment="1" applyProtection="1">
      <alignment vertical="top" wrapText="1"/>
    </xf>
    <xf numFmtId="0" fontId="0" fillId="8" borderId="0" xfId="0" applyFill="1"/>
    <xf numFmtId="0" fontId="2" fillId="8" borderId="13" xfId="0" applyFont="1" applyFill="1" applyBorder="1" applyAlignment="1" applyProtection="1">
      <alignment vertical="center"/>
    </xf>
    <xf numFmtId="44" fontId="5" fillId="8" borderId="14" xfId="2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 wrapText="1"/>
    </xf>
    <xf numFmtId="0" fontId="0" fillId="8" borderId="0" xfId="0" applyFill="1" applyProtection="1">
      <protection locked="0"/>
    </xf>
    <xf numFmtId="0" fontId="0" fillId="0" borderId="0" xfId="0" applyProtection="1">
      <protection locked="0"/>
    </xf>
    <xf numFmtId="0" fontId="3" fillId="8" borderId="0" xfId="0" applyFont="1" applyFill="1" applyAlignment="1" applyProtection="1">
      <alignment horizontal="center" vertical="top" wrapText="1"/>
      <protection locked="0"/>
    </xf>
    <xf numFmtId="0" fontId="2" fillId="8" borderId="0" xfId="0" applyFont="1" applyFill="1" applyAlignment="1" applyProtection="1">
      <alignment horizontal="right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10" xfId="1" applyFont="1" applyBorder="1" applyProtection="1"/>
    <xf numFmtId="44" fontId="0" fillId="0" borderId="2" xfId="1" applyFont="1" applyBorder="1" applyProtection="1"/>
    <xf numFmtId="165" fontId="0" fillId="0" borderId="7" xfId="0" applyNumberFormat="1" applyFill="1" applyBorder="1" applyProtection="1"/>
    <xf numFmtId="0" fontId="0" fillId="0" borderId="8" xfId="0" applyFill="1" applyBorder="1" applyProtection="1"/>
    <xf numFmtId="44" fontId="0" fillId="0" borderId="8" xfId="1" applyFont="1" applyFill="1" applyBorder="1" applyProtection="1"/>
    <xf numFmtId="0" fontId="0" fillId="0" borderId="0" xfId="0" applyFill="1" applyProtection="1"/>
    <xf numFmtId="44" fontId="0" fillId="0" borderId="0" xfId="1" applyNumberFormat="1" applyFont="1" applyBorder="1" applyProtection="1"/>
    <xf numFmtId="166" fontId="0" fillId="0" borderId="7" xfId="1" applyNumberFormat="1" applyFont="1" applyBorder="1" applyProtection="1"/>
    <xf numFmtId="166" fontId="0" fillId="0" borderId="8" xfId="1" applyNumberFormat="1" applyFont="1" applyBorder="1" applyProtection="1"/>
    <xf numFmtId="166" fontId="0" fillId="0" borderId="6" xfId="1" applyNumberFormat="1" applyFont="1" applyBorder="1" applyProtection="1"/>
    <xf numFmtId="44" fontId="0" fillId="0" borderId="4" xfId="1" applyNumberFormat="1" applyFont="1" applyBorder="1" applyProtection="1"/>
    <xf numFmtId="44" fontId="0" fillId="0" borderId="9" xfId="1" applyNumberFormat="1" applyFont="1" applyBorder="1" applyProtection="1"/>
    <xf numFmtId="44" fontId="0" fillId="0" borderId="3" xfId="1" applyNumberFormat="1" applyFont="1" applyBorder="1" applyProtection="1"/>
    <xf numFmtId="44" fontId="0" fillId="0" borderId="4" xfId="1" applyNumberFormat="1" applyFont="1" applyBorder="1" applyAlignment="1" applyProtection="1">
      <alignment vertical="top"/>
    </xf>
    <xf numFmtId="44" fontId="0" fillId="0" borderId="9" xfId="1" applyNumberFormat="1" applyFont="1" applyBorder="1" applyAlignment="1" applyProtection="1">
      <alignment vertical="top"/>
    </xf>
    <xf numFmtId="44" fontId="0" fillId="0" borderId="3" xfId="1" applyNumberFormat="1" applyFont="1" applyBorder="1" applyAlignment="1" applyProtection="1">
      <alignment vertical="top"/>
    </xf>
    <xf numFmtId="166" fontId="0" fillId="0" borderId="7" xfId="1" applyNumberFormat="1" applyFont="1" applyBorder="1" applyAlignment="1" applyProtection="1">
      <alignment vertical="center"/>
    </xf>
    <xf numFmtId="166" fontId="0" fillId="0" borderId="8" xfId="1" applyNumberFormat="1" applyFont="1" applyBorder="1" applyAlignment="1" applyProtection="1">
      <alignment vertical="center"/>
    </xf>
    <xf numFmtId="166" fontId="0" fillId="0" borderId="6" xfId="1" applyNumberFormat="1" applyFont="1" applyBorder="1" applyAlignment="1" applyProtection="1">
      <alignment vertical="center"/>
    </xf>
    <xf numFmtId="44" fontId="0" fillId="0" borderId="0" xfId="1" applyFont="1" applyBorder="1" applyProtection="1"/>
    <xf numFmtId="44" fontId="5" fillId="5" borderId="20" xfId="1" applyFont="1" applyFill="1" applyBorder="1" applyProtection="1"/>
    <xf numFmtId="44" fontId="5" fillId="5" borderId="22" xfId="1" applyFont="1" applyFill="1" applyBorder="1" applyProtection="1"/>
    <xf numFmtId="44" fontId="5" fillId="5" borderId="24" xfId="1" applyFont="1" applyFill="1" applyBorder="1" applyProtection="1"/>
    <xf numFmtId="167" fontId="0" fillId="0" borderId="5" xfId="0" applyNumberFormat="1" applyBorder="1" applyProtection="1"/>
    <xf numFmtId="167" fontId="0" fillId="0" borderId="10" xfId="0" applyNumberFormat="1" applyBorder="1" applyProtection="1"/>
    <xf numFmtId="0" fontId="0" fillId="0" borderId="0" xfId="0" applyFill="1" applyBorder="1" applyProtection="1"/>
    <xf numFmtId="168" fontId="0" fillId="0" borderId="5" xfId="0" applyNumberFormat="1" applyBorder="1" applyProtection="1"/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0" fillId="7" borderId="0" xfId="0" applyFont="1" applyFill="1" applyAlignment="1" applyProtection="1">
      <alignment horizontal="center"/>
      <protection locked="0"/>
    </xf>
  </cellXfs>
  <cellStyles count="7">
    <cellStyle name="Milliers 2" xfId="5"/>
    <cellStyle name="Monétaire" xfId="1" builtinId="4"/>
    <cellStyle name="Monétaire 2" xfId="4"/>
    <cellStyle name="Monétaire 3" xfId="2"/>
    <cellStyle name="Normal" xfId="0" builtinId="0"/>
    <cellStyle name="Normal 2" xfId="3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="80" zoomScaleNormal="80" workbookViewId="0">
      <selection activeCell="B10" sqref="B10"/>
    </sheetView>
  </sheetViews>
  <sheetFormatPr baseColWidth="10" defaultRowHeight="15" outlineLevelCol="1" x14ac:dyDescent="0.25"/>
  <cols>
    <col min="1" max="1" width="66" customWidth="1"/>
    <col min="2" max="2" width="17.42578125" customWidth="1"/>
    <col min="3" max="3" width="11.42578125" style="26"/>
    <col min="4" max="14" width="11.42578125" hidden="1" customWidth="1" outlineLevel="1"/>
    <col min="15" max="15" width="11.42578125" collapsed="1"/>
  </cols>
  <sheetData>
    <row r="1" spans="1:25" ht="21" x14ac:dyDescent="0.35">
      <c r="A1" s="71" t="s">
        <v>0</v>
      </c>
      <c r="B1" s="72"/>
      <c r="C1" s="2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"/>
      <c r="P1" s="30"/>
      <c r="Q1" s="30"/>
      <c r="R1" s="30"/>
      <c r="S1" s="30"/>
      <c r="T1" s="30"/>
      <c r="U1" s="26"/>
      <c r="V1" s="26"/>
      <c r="W1" s="26"/>
      <c r="X1" s="26"/>
      <c r="Y1" s="26"/>
    </row>
    <row r="2" spans="1:25" x14ac:dyDescent="0.25">
      <c r="A2" s="31"/>
      <c r="B2" s="31"/>
      <c r="C2" s="2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  <c r="P2" s="30"/>
      <c r="Q2" s="30"/>
      <c r="R2" s="30"/>
      <c r="S2" s="30"/>
      <c r="T2" s="30"/>
      <c r="U2" s="26"/>
      <c r="V2" s="26"/>
      <c r="W2" s="26"/>
      <c r="X2" s="26"/>
      <c r="Y2" s="26"/>
    </row>
    <row r="3" spans="1:25" ht="15.75" x14ac:dyDescent="0.25">
      <c r="A3" s="70" t="s">
        <v>1</v>
      </c>
      <c r="B3" s="70"/>
      <c r="C3" s="2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30"/>
      <c r="Q3" s="30"/>
      <c r="R3" s="30"/>
      <c r="S3" s="30"/>
      <c r="T3" s="30"/>
      <c r="U3" s="26"/>
      <c r="V3" s="26"/>
      <c r="W3" s="26"/>
      <c r="X3" s="26"/>
      <c r="Y3" s="26"/>
    </row>
    <row r="4" spans="1:25" s="1" customFormat="1" ht="15.75" x14ac:dyDescent="0.25">
      <c r="A4" s="73" t="s">
        <v>26</v>
      </c>
      <c r="B4" s="73"/>
      <c r="C4" s="2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4"/>
      <c r="P4" s="30"/>
      <c r="Q4" s="30"/>
      <c r="R4" s="30"/>
      <c r="S4" s="30"/>
      <c r="T4" s="30"/>
      <c r="U4" s="26"/>
      <c r="V4" s="26"/>
      <c r="W4" s="26"/>
      <c r="X4" s="26"/>
      <c r="Y4" s="26"/>
    </row>
    <row r="5" spans="1:25" x14ac:dyDescent="0.25">
      <c r="A5" s="30"/>
      <c r="B5" s="30"/>
      <c r="C5" s="2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4"/>
      <c r="P5" s="30"/>
      <c r="Q5" s="30"/>
      <c r="R5" s="30"/>
      <c r="S5" s="30"/>
      <c r="T5" s="30"/>
      <c r="U5" s="26"/>
      <c r="V5" s="26"/>
      <c r="W5" s="26"/>
      <c r="X5" s="26"/>
      <c r="Y5" s="26"/>
    </row>
    <row r="6" spans="1:25" ht="15.75" x14ac:dyDescent="0.25">
      <c r="A6" s="66" t="s">
        <v>22</v>
      </c>
      <c r="B6" s="67"/>
      <c r="C6" s="25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24"/>
      <c r="P6" s="30"/>
      <c r="Q6" s="30"/>
      <c r="R6" s="30"/>
      <c r="S6" s="30"/>
      <c r="T6" s="30"/>
      <c r="U6" s="26"/>
      <c r="V6" s="26"/>
      <c r="W6" s="26"/>
      <c r="X6" s="26"/>
      <c r="Y6" s="26"/>
    </row>
    <row r="7" spans="1:25" ht="33" customHeight="1" x14ac:dyDescent="0.25">
      <c r="A7" s="68"/>
      <c r="B7" s="69"/>
      <c r="C7" s="25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24"/>
      <c r="P7" s="30"/>
      <c r="Q7" s="30"/>
      <c r="R7" s="30"/>
      <c r="S7" s="30"/>
      <c r="T7" s="30"/>
      <c r="U7" s="26"/>
      <c r="V7" s="26"/>
      <c r="W7" s="26"/>
      <c r="X7" s="26"/>
      <c r="Y7" s="26"/>
    </row>
    <row r="8" spans="1:25" ht="15.75" x14ac:dyDescent="0.25">
      <c r="A8" s="32"/>
      <c r="B8" s="32"/>
      <c r="C8" s="2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24"/>
      <c r="P8" s="30"/>
      <c r="Q8" s="30"/>
      <c r="R8" s="30"/>
      <c r="S8" s="30"/>
      <c r="T8" s="30"/>
      <c r="U8" s="26"/>
      <c r="V8" s="26"/>
      <c r="W8" s="26"/>
      <c r="X8" s="26"/>
      <c r="Y8" s="26"/>
    </row>
    <row r="9" spans="1:25" ht="15.75" x14ac:dyDescent="0.25">
      <c r="A9" s="33" t="s">
        <v>2</v>
      </c>
      <c r="B9" s="2"/>
      <c r="C9" s="2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4"/>
      <c r="P9" s="30"/>
      <c r="Q9" s="30"/>
      <c r="R9" s="30"/>
      <c r="S9" s="30"/>
      <c r="T9" s="30"/>
      <c r="U9" s="26"/>
      <c r="V9" s="26"/>
      <c r="W9" s="26"/>
      <c r="X9" s="26"/>
      <c r="Y9" s="26"/>
    </row>
    <row r="10" spans="1:25" ht="16.5" thickBot="1" x14ac:dyDescent="0.3">
      <c r="A10" s="33"/>
      <c r="B10" s="34"/>
      <c r="C10" s="2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4"/>
      <c r="P10" s="30"/>
      <c r="Q10" s="30"/>
      <c r="R10" s="30"/>
      <c r="S10" s="30"/>
      <c r="T10" s="30"/>
      <c r="U10" s="26"/>
      <c r="V10" s="26"/>
      <c r="W10" s="26"/>
      <c r="X10" s="26"/>
      <c r="Y10" s="26"/>
    </row>
    <row r="11" spans="1:25" ht="32.25" customHeight="1" thickBot="1" x14ac:dyDescent="0.3">
      <c r="A11" s="35" t="s">
        <v>3</v>
      </c>
      <c r="B11" s="36" t="s">
        <v>27</v>
      </c>
      <c r="C11" s="4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4"/>
      <c r="P11" s="30"/>
      <c r="Q11" s="30"/>
      <c r="R11" s="30"/>
      <c r="S11" s="30"/>
      <c r="T11" s="30"/>
      <c r="U11" s="26"/>
      <c r="V11" s="26"/>
      <c r="W11" s="26"/>
      <c r="X11" s="26"/>
      <c r="Y11" s="26"/>
    </row>
    <row r="12" spans="1:25" ht="15.75" x14ac:dyDescent="0.25">
      <c r="A12" s="10" t="s">
        <v>5</v>
      </c>
      <c r="B12" s="11">
        <f>ROUND(IF((IF($B$9&lt;=G12,J12,IF($B$9&lt;=1200,$B$9*D12,$B$9*E12)))&gt;H12,K12,(IF($B$9&lt;=G12,J12,IF($B$9&lt;=1200,$B$9*D12,$B$9*E12)))),2)</f>
        <v>2.1800000000000002</v>
      </c>
      <c r="C12" s="44"/>
      <c r="D12" s="62">
        <v>1.3599999999999999E-2</v>
      </c>
      <c r="E12" s="63">
        <v>1.52E-2</v>
      </c>
      <c r="F12" s="6"/>
      <c r="G12" s="6">
        <v>250</v>
      </c>
      <c r="H12" s="7">
        <v>30.13</v>
      </c>
      <c r="I12" s="6"/>
      <c r="J12" s="7">
        <v>2.1800000000000002</v>
      </c>
      <c r="K12" s="8">
        <v>30.13</v>
      </c>
      <c r="L12" s="3"/>
      <c r="M12" s="3"/>
      <c r="N12" s="3"/>
      <c r="O12" s="24"/>
      <c r="P12" s="30"/>
      <c r="Q12" s="30"/>
      <c r="R12" s="30"/>
      <c r="S12" s="30"/>
      <c r="T12" s="30"/>
      <c r="U12" s="26"/>
      <c r="V12" s="26"/>
      <c r="W12" s="26"/>
      <c r="X12" s="26"/>
      <c r="Y12" s="26"/>
    </row>
    <row r="13" spans="1:25" ht="15.75" x14ac:dyDescent="0.25">
      <c r="A13" s="12" t="s">
        <v>6</v>
      </c>
      <c r="B13" s="13">
        <f t="shared" ref="B13" si="0">ROUND(IF((IF($B$9&lt;=G13,J13,IF($B$9&lt;=1200,$B$9*D13,$B$9*E13)))&gt;H13,K13,(IF($B$9&lt;=G13,J13,IF($B$9&lt;=1200,$B$9*D13,$B$9*E13)))),2)</f>
        <v>2.0499999999999998</v>
      </c>
      <c r="C13" s="44"/>
      <c r="D13" s="62">
        <v>1.0200000000000001E-2</v>
      </c>
      <c r="E13" s="63">
        <v>1.1299999999999999E-2</v>
      </c>
      <c r="F13" s="6"/>
      <c r="G13" s="6">
        <v>250</v>
      </c>
      <c r="H13" s="39">
        <v>21.82</v>
      </c>
      <c r="I13" s="6"/>
      <c r="J13" s="39">
        <v>2.0499999999999998</v>
      </c>
      <c r="K13" s="40">
        <v>21.82</v>
      </c>
      <c r="L13" s="3"/>
      <c r="M13" s="3"/>
      <c r="N13" s="3"/>
      <c r="O13" s="24"/>
      <c r="P13" s="30"/>
      <c r="Q13" s="30"/>
      <c r="R13" s="30"/>
      <c r="S13" s="30"/>
      <c r="T13" s="30"/>
      <c r="U13" s="26"/>
      <c r="V13" s="26"/>
      <c r="W13" s="26"/>
      <c r="X13" s="26"/>
      <c r="Y13" s="26"/>
    </row>
    <row r="14" spans="1:25" ht="15.75" x14ac:dyDescent="0.25">
      <c r="A14" s="12" t="s">
        <v>7</v>
      </c>
      <c r="B14" s="13">
        <f>ROUND(IF((IF($B$9&lt;=G14,J14,IF($B$9&lt;=1200,$B$9*D14,$B$9*E14)))&gt;H14,K14,(IF($B$9&lt;=G14,J14,IF($B$9&lt;=1200,$B$9*D14,$B$9*E14)))),2)</f>
        <v>1.1399999999999999</v>
      </c>
      <c r="C14" s="44"/>
      <c r="D14" s="62">
        <v>9.2999999999999992E-3</v>
      </c>
      <c r="E14" s="63">
        <v>9.2999999999999992E-3</v>
      </c>
      <c r="F14" s="6"/>
      <c r="G14" s="6">
        <v>250</v>
      </c>
      <c r="H14" s="39">
        <v>17.66</v>
      </c>
      <c r="I14" s="6"/>
      <c r="J14" s="39">
        <v>1.1399999999999999</v>
      </c>
      <c r="K14" s="40">
        <v>17.66</v>
      </c>
      <c r="L14" s="3"/>
      <c r="M14" s="3"/>
      <c r="N14" s="3"/>
      <c r="O14" s="24"/>
      <c r="P14" s="30"/>
      <c r="Q14" s="30"/>
      <c r="R14" s="30"/>
      <c r="S14" s="30"/>
      <c r="T14" s="30"/>
      <c r="U14" s="26"/>
      <c r="V14" s="26"/>
      <c r="W14" s="26"/>
      <c r="X14" s="26"/>
      <c r="Y14" s="26"/>
    </row>
    <row r="15" spans="1:25" ht="15.75" x14ac:dyDescent="0.25">
      <c r="A15" s="14" t="s">
        <v>24</v>
      </c>
      <c r="B15" s="13">
        <f>ROUND(IF((IF($B$9&lt;=G15,J15,IF($B$9&lt;=1200,$B$9*D15,$B$9*E15)))&gt;H15,K15,(IF($B$9&lt;=G15,J15,IF($B$9&lt;=1200,$B$9*D15,$B$9*E15)))),2)</f>
        <v>2.0499999999999998</v>
      </c>
      <c r="C15" s="44"/>
      <c r="D15" s="62">
        <v>1.03E-2</v>
      </c>
      <c r="E15" s="63">
        <v>1.1299999999999999E-2</v>
      </c>
      <c r="F15" s="6"/>
      <c r="G15" s="6">
        <v>250</v>
      </c>
      <c r="H15" s="39">
        <v>21.82</v>
      </c>
      <c r="I15" s="6"/>
      <c r="J15" s="39">
        <v>2.0499999999999998</v>
      </c>
      <c r="K15" s="40">
        <v>21.82</v>
      </c>
      <c r="L15" s="3"/>
      <c r="M15" s="3"/>
      <c r="N15" s="3"/>
      <c r="O15" s="24"/>
      <c r="P15" s="30"/>
      <c r="Q15" s="30"/>
      <c r="R15" s="30"/>
      <c r="S15" s="30"/>
      <c r="T15" s="30"/>
      <c r="U15" s="26"/>
      <c r="V15" s="26"/>
      <c r="W15" s="26"/>
      <c r="X15" s="26"/>
      <c r="Y15" s="26"/>
    </row>
    <row r="16" spans="1:25" s="9" customFormat="1" ht="2.25" customHeight="1" x14ac:dyDescent="0.25">
      <c r="A16" s="27"/>
      <c r="B16" s="28"/>
      <c r="C16" s="44"/>
      <c r="D16" s="41"/>
      <c r="E16" s="42"/>
      <c r="F16" s="42"/>
      <c r="G16" s="42"/>
      <c r="H16" s="43"/>
      <c r="I16" s="42"/>
      <c r="J16" s="43"/>
      <c r="K16" s="43"/>
      <c r="L16" s="44"/>
      <c r="M16" s="44"/>
      <c r="N16" s="44"/>
      <c r="O16" s="24"/>
      <c r="P16" s="30"/>
      <c r="Q16" s="30"/>
      <c r="R16" s="30"/>
      <c r="S16" s="30"/>
      <c r="T16" s="30"/>
      <c r="U16" s="26"/>
      <c r="V16" s="26"/>
      <c r="W16" s="26"/>
      <c r="X16" s="26"/>
      <c r="Y16" s="26"/>
    </row>
    <row r="17" spans="1:25" ht="15.75" x14ac:dyDescent="0.25">
      <c r="A17" s="14" t="s">
        <v>10</v>
      </c>
      <c r="B17" s="13">
        <v>5.4</v>
      </c>
      <c r="C17" s="4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"/>
      <c r="P17" s="30"/>
      <c r="Q17" s="30"/>
      <c r="R17" s="30"/>
      <c r="S17" s="30"/>
      <c r="T17" s="30"/>
      <c r="U17" s="26"/>
      <c r="V17" s="26"/>
      <c r="W17" s="26"/>
      <c r="X17" s="26"/>
      <c r="Y17" s="26"/>
    </row>
    <row r="18" spans="1:25" s="1" customFormat="1" ht="16.5" thickBot="1" x14ac:dyDescent="0.3">
      <c r="A18" s="15" t="s">
        <v>9</v>
      </c>
      <c r="B18" s="16">
        <v>10.91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3"/>
      <c r="N18" s="3"/>
      <c r="O18" s="24"/>
      <c r="P18" s="30"/>
      <c r="Q18" s="30"/>
      <c r="R18" s="30"/>
      <c r="S18" s="30"/>
      <c r="T18" s="30"/>
      <c r="U18" s="26"/>
      <c r="V18" s="26"/>
      <c r="W18" s="26"/>
      <c r="X18" s="26"/>
      <c r="Y18" s="26"/>
    </row>
    <row r="19" spans="1:25" ht="15.75" thickBot="1" x14ac:dyDescent="0.3">
      <c r="A19" s="24"/>
      <c r="B19" s="24"/>
      <c r="C19" s="4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4"/>
      <c r="P19" s="30"/>
      <c r="Q19" s="30"/>
      <c r="R19" s="30"/>
      <c r="S19" s="30"/>
      <c r="T19" s="30"/>
      <c r="U19" s="26"/>
      <c r="V19" s="26"/>
      <c r="W19" s="26"/>
      <c r="X19" s="26"/>
      <c r="Y19" s="26"/>
    </row>
    <row r="20" spans="1:25" ht="16.5" thickBot="1" x14ac:dyDescent="0.3">
      <c r="A20" s="17" t="s">
        <v>25</v>
      </c>
      <c r="B20" s="18">
        <f>ROUND(IF(((D20*B9)&gt;E20),E20,D20*B9),2)</f>
        <v>0</v>
      </c>
      <c r="C20" s="44"/>
      <c r="D20" s="65">
        <v>5.1999999999999995E-4</v>
      </c>
      <c r="E20" s="40">
        <v>1.01</v>
      </c>
      <c r="F20" s="3"/>
      <c r="G20" s="3"/>
      <c r="H20" s="3"/>
      <c r="I20" s="3"/>
      <c r="J20" s="3"/>
      <c r="K20" s="3"/>
      <c r="L20" s="3"/>
      <c r="M20" s="3"/>
      <c r="N20" s="3"/>
      <c r="O20" s="24"/>
      <c r="P20" s="30"/>
      <c r="Q20" s="30"/>
      <c r="R20" s="30"/>
      <c r="S20" s="30"/>
      <c r="T20" s="30"/>
      <c r="U20" s="26"/>
      <c r="V20" s="26"/>
      <c r="W20" s="26"/>
      <c r="X20" s="26"/>
      <c r="Y20" s="26"/>
    </row>
    <row r="21" spans="1:25" ht="15.75" thickBot="1" x14ac:dyDescent="0.3">
      <c r="A21" s="24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4"/>
      <c r="P21" s="30"/>
      <c r="Q21" s="30"/>
      <c r="R21" s="30"/>
      <c r="S21" s="30"/>
      <c r="T21" s="30"/>
      <c r="U21" s="26"/>
      <c r="V21" s="26"/>
      <c r="W21" s="26"/>
      <c r="X21" s="26"/>
      <c r="Y21" s="26"/>
    </row>
    <row r="22" spans="1:25" ht="15.75" x14ac:dyDescent="0.25">
      <c r="A22" s="19" t="s">
        <v>8</v>
      </c>
      <c r="B22" s="11">
        <f>CHOOSE((MATCH($B$9,(D22:L22),1)),D23,E23,F23,G23,H23,I23,J23,K23,L23)</f>
        <v>3.53</v>
      </c>
      <c r="C22" s="44"/>
      <c r="D22" s="46">
        <v>0</v>
      </c>
      <c r="E22" s="47">
        <v>601</v>
      </c>
      <c r="F22" s="47">
        <v>801</v>
      </c>
      <c r="G22" s="47">
        <v>1001</v>
      </c>
      <c r="H22" s="47">
        <v>1201</v>
      </c>
      <c r="I22" s="47">
        <v>1401</v>
      </c>
      <c r="J22" s="47">
        <v>1601</v>
      </c>
      <c r="K22" s="47">
        <v>1801</v>
      </c>
      <c r="L22" s="48">
        <v>2001</v>
      </c>
      <c r="M22" s="3"/>
      <c r="N22" s="3"/>
      <c r="O22" s="24"/>
      <c r="P22" s="30"/>
      <c r="Q22" s="30"/>
      <c r="R22" s="30"/>
      <c r="S22" s="30"/>
      <c r="T22" s="30"/>
      <c r="U22" s="26"/>
      <c r="V22" s="26"/>
      <c r="W22" s="26"/>
      <c r="X22" s="26"/>
      <c r="Y22" s="26"/>
    </row>
    <row r="23" spans="1:25" ht="48" thickBot="1" x14ac:dyDescent="0.3">
      <c r="A23" s="29" t="s">
        <v>23</v>
      </c>
      <c r="B23" s="16">
        <f>CHOOSE((MATCH($B$9,(D24:L24),1)),D25,E25,F25,G25,H25,I25,J25,K25,L25)</f>
        <v>7.0000000000000007E-2</v>
      </c>
      <c r="C23" s="44"/>
      <c r="D23" s="52">
        <v>3.53</v>
      </c>
      <c r="E23" s="53">
        <v>4.13</v>
      </c>
      <c r="F23" s="53">
        <v>4.68</v>
      </c>
      <c r="G23" s="53">
        <v>4.93</v>
      </c>
      <c r="H23" s="53">
        <v>5.0599999999999996</v>
      </c>
      <c r="I23" s="53">
        <v>5.17</v>
      </c>
      <c r="J23" s="53">
        <v>5.32</v>
      </c>
      <c r="K23" s="53">
        <v>5.52</v>
      </c>
      <c r="L23" s="54">
        <v>5.87</v>
      </c>
      <c r="M23" s="3"/>
      <c r="N23" s="3"/>
      <c r="O23" s="24"/>
      <c r="P23" s="30"/>
      <c r="Q23" s="30"/>
      <c r="R23" s="30"/>
      <c r="S23" s="30"/>
      <c r="T23" s="30"/>
      <c r="U23" s="26"/>
      <c r="V23" s="26"/>
      <c r="W23" s="26"/>
      <c r="X23" s="26"/>
      <c r="Y23" s="26"/>
    </row>
    <row r="24" spans="1:25" s="1" customFormat="1" ht="15.75" thickBot="1" x14ac:dyDescent="0.3">
      <c r="A24" s="24"/>
      <c r="B24" s="24"/>
      <c r="C24" s="44"/>
      <c r="D24" s="55">
        <v>0</v>
      </c>
      <c r="E24" s="56">
        <v>601</v>
      </c>
      <c r="F24" s="56">
        <v>801</v>
      </c>
      <c r="G24" s="56">
        <v>1001</v>
      </c>
      <c r="H24" s="56">
        <v>1201</v>
      </c>
      <c r="I24" s="56">
        <v>1401</v>
      </c>
      <c r="J24" s="56">
        <v>1601</v>
      </c>
      <c r="K24" s="56">
        <v>1801</v>
      </c>
      <c r="L24" s="57">
        <v>2001</v>
      </c>
      <c r="M24" s="3"/>
      <c r="N24" s="3"/>
      <c r="O24" s="24"/>
      <c r="P24" s="30"/>
      <c r="Q24" s="30"/>
      <c r="R24" s="30"/>
      <c r="S24" s="30"/>
      <c r="T24" s="30"/>
      <c r="U24" s="26"/>
      <c r="V24" s="26"/>
      <c r="W24" s="26"/>
      <c r="X24" s="26"/>
      <c r="Y24" s="26"/>
    </row>
    <row r="25" spans="1:25" s="1" customFormat="1" ht="15.75" x14ac:dyDescent="0.25">
      <c r="A25" s="19" t="s">
        <v>4</v>
      </c>
      <c r="B25" s="11">
        <v>21</v>
      </c>
      <c r="C25" s="44"/>
      <c r="D25" s="49">
        <v>7.0000000000000007E-2</v>
      </c>
      <c r="E25" s="50">
        <v>0.66</v>
      </c>
      <c r="F25" s="50">
        <v>1.21</v>
      </c>
      <c r="G25" s="50">
        <v>1.46</v>
      </c>
      <c r="H25" s="50">
        <v>1.6</v>
      </c>
      <c r="I25" s="50">
        <v>1.71</v>
      </c>
      <c r="J25" s="50">
        <v>1.86</v>
      </c>
      <c r="K25" s="50">
        <v>2.06</v>
      </c>
      <c r="L25" s="51">
        <v>2.41</v>
      </c>
      <c r="M25" s="3"/>
      <c r="N25" s="3"/>
      <c r="O25" s="24"/>
      <c r="P25" s="30"/>
      <c r="Q25" s="30"/>
      <c r="R25" s="30"/>
      <c r="S25" s="30"/>
      <c r="T25" s="30"/>
      <c r="U25" s="26"/>
      <c r="V25" s="26"/>
      <c r="W25" s="26"/>
      <c r="X25" s="26"/>
      <c r="Y25" s="26"/>
    </row>
    <row r="26" spans="1:25" ht="15.75" x14ac:dyDescent="0.25">
      <c r="A26" s="20" t="s">
        <v>11</v>
      </c>
      <c r="B26" s="59">
        <f>ROUND((D27*CHOOSE((MATCH($B$9,($F$26:$N$26),1)),$F$27,$G$27,$H$27,$I$27,$J$27,$K$27,$L$27,$M$27,$N$27)),2)</f>
        <v>1.08</v>
      </c>
      <c r="C26" s="44"/>
      <c r="D26" s="3"/>
      <c r="E26" s="3"/>
      <c r="F26" s="46">
        <v>0</v>
      </c>
      <c r="G26" s="47">
        <v>601</v>
      </c>
      <c r="H26" s="47">
        <v>801</v>
      </c>
      <c r="I26" s="47">
        <v>1001</v>
      </c>
      <c r="J26" s="47">
        <v>1201</v>
      </c>
      <c r="K26" s="47">
        <v>1401</v>
      </c>
      <c r="L26" s="47">
        <v>1601</v>
      </c>
      <c r="M26" s="47">
        <v>1801</v>
      </c>
      <c r="N26" s="48">
        <v>2001</v>
      </c>
      <c r="O26" s="24"/>
      <c r="P26" s="30"/>
      <c r="Q26" s="30"/>
      <c r="R26" s="30"/>
      <c r="S26" s="30"/>
      <c r="T26" s="30"/>
      <c r="U26" s="26"/>
      <c r="V26" s="26"/>
      <c r="W26" s="26"/>
      <c r="X26" s="26"/>
      <c r="Y26" s="26"/>
    </row>
    <row r="27" spans="1:25" s="1" customFormat="1" ht="15.75" x14ac:dyDescent="0.25">
      <c r="A27" s="21" t="s">
        <v>12</v>
      </c>
      <c r="B27" s="60">
        <f>ROUND((D28*CHOOSE((MATCH($B$9,($F$26:$N$26),1)),$F$27,$G$27,$H$27,$I$27,$J$27,$K$27,$L$27,$M$27,$N$27)),2)</f>
        <v>2.16</v>
      </c>
      <c r="C27" s="44"/>
      <c r="D27" s="58">
        <v>2</v>
      </c>
      <c r="E27" s="3"/>
      <c r="F27" s="49">
        <v>0.54</v>
      </c>
      <c r="G27" s="50">
        <v>0.67</v>
      </c>
      <c r="H27" s="50">
        <v>0.75</v>
      </c>
      <c r="I27" s="50">
        <v>0.95</v>
      </c>
      <c r="J27" s="50">
        <v>1.04</v>
      </c>
      <c r="K27" s="50">
        <v>1.1200000000000001</v>
      </c>
      <c r="L27" s="50">
        <v>1.25</v>
      </c>
      <c r="M27" s="50">
        <v>1.34</v>
      </c>
      <c r="N27" s="51">
        <v>1.41</v>
      </c>
      <c r="O27" s="24"/>
      <c r="P27" s="30"/>
      <c r="Q27" s="30"/>
      <c r="R27" s="30"/>
      <c r="S27" s="30"/>
      <c r="T27" s="30"/>
      <c r="U27" s="26"/>
      <c r="V27" s="26"/>
      <c r="W27" s="26"/>
      <c r="X27" s="26"/>
      <c r="Y27" s="26"/>
    </row>
    <row r="28" spans="1:25" s="1" customFormat="1" ht="15.75" x14ac:dyDescent="0.25">
      <c r="A28" s="21" t="s">
        <v>13</v>
      </c>
      <c r="B28" s="60">
        <f t="shared" ref="B28:B35" si="1">ROUND((D29*CHOOSE((MATCH($B$9,($F$26:$N$26),1)),$F$27,$G$27,$H$27,$I$27,$J$27,$K$27,$L$27,$M$27,$N$27)),2)</f>
        <v>3.24</v>
      </c>
      <c r="C28" s="44"/>
      <c r="D28" s="58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24"/>
      <c r="P28" s="30"/>
      <c r="Q28" s="30"/>
      <c r="R28" s="30"/>
      <c r="S28" s="30"/>
      <c r="T28" s="30"/>
      <c r="U28" s="26"/>
      <c r="V28" s="26"/>
      <c r="W28" s="26"/>
      <c r="X28" s="26"/>
      <c r="Y28" s="26"/>
    </row>
    <row r="29" spans="1:25" ht="15.75" x14ac:dyDescent="0.25">
      <c r="A29" s="21" t="s">
        <v>14</v>
      </c>
      <c r="B29" s="60">
        <f t="shared" si="1"/>
        <v>4.32</v>
      </c>
      <c r="C29" s="64"/>
      <c r="D29" s="58">
        <v>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24"/>
      <c r="P29" s="30"/>
      <c r="Q29" s="30"/>
      <c r="R29" s="30"/>
      <c r="S29" s="30"/>
      <c r="T29" s="30"/>
      <c r="U29" s="26"/>
      <c r="V29" s="26"/>
      <c r="W29" s="26"/>
      <c r="X29" s="26"/>
      <c r="Y29" s="26"/>
    </row>
    <row r="30" spans="1:25" ht="15.75" x14ac:dyDescent="0.25">
      <c r="A30" s="21" t="s">
        <v>15</v>
      </c>
      <c r="B30" s="60">
        <f t="shared" si="1"/>
        <v>5.4</v>
      </c>
      <c r="C30" s="44"/>
      <c r="D30" s="58">
        <v>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24"/>
      <c r="P30" s="30"/>
      <c r="Q30" s="30"/>
      <c r="R30" s="30"/>
      <c r="S30" s="30"/>
      <c r="T30" s="30"/>
      <c r="U30" s="26"/>
      <c r="V30" s="26"/>
      <c r="W30" s="26"/>
      <c r="X30" s="26"/>
      <c r="Y30" s="26"/>
    </row>
    <row r="31" spans="1:25" ht="15.75" x14ac:dyDescent="0.25">
      <c r="A31" s="21" t="s">
        <v>16</v>
      </c>
      <c r="B31" s="60">
        <f t="shared" si="1"/>
        <v>6.48</v>
      </c>
      <c r="C31" s="44"/>
      <c r="D31" s="58">
        <v>10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24"/>
      <c r="P31" s="30"/>
      <c r="Q31" s="30"/>
      <c r="R31" s="30"/>
      <c r="S31" s="30"/>
      <c r="T31" s="30"/>
      <c r="U31" s="26"/>
      <c r="V31" s="26"/>
      <c r="W31" s="26"/>
      <c r="X31" s="26"/>
      <c r="Y31" s="26"/>
    </row>
    <row r="32" spans="1:25" ht="15.75" x14ac:dyDescent="0.25">
      <c r="A32" s="21" t="s">
        <v>17</v>
      </c>
      <c r="B32" s="60">
        <f t="shared" si="1"/>
        <v>7.56</v>
      </c>
      <c r="C32" s="44"/>
      <c r="D32" s="58">
        <v>12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24"/>
      <c r="P32" s="30"/>
      <c r="Q32" s="30"/>
      <c r="R32" s="30"/>
      <c r="S32" s="30"/>
      <c r="T32" s="30"/>
      <c r="U32" s="26"/>
      <c r="V32" s="26"/>
      <c r="W32" s="26"/>
      <c r="X32" s="26"/>
      <c r="Y32" s="26"/>
    </row>
    <row r="33" spans="1:25" ht="15.75" x14ac:dyDescent="0.25">
      <c r="A33" s="21" t="s">
        <v>18</v>
      </c>
      <c r="B33" s="60">
        <f t="shared" si="1"/>
        <v>8.64</v>
      </c>
      <c r="C33" s="44"/>
      <c r="D33" s="58">
        <v>14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24"/>
      <c r="P33" s="30"/>
      <c r="Q33" s="30"/>
      <c r="R33" s="30"/>
      <c r="S33" s="30"/>
      <c r="T33" s="30"/>
      <c r="U33" s="26"/>
      <c r="V33" s="26"/>
      <c r="W33" s="26"/>
      <c r="X33" s="26"/>
      <c r="Y33" s="26"/>
    </row>
    <row r="34" spans="1:25" ht="15.75" x14ac:dyDescent="0.25">
      <c r="A34" s="21" t="s">
        <v>19</v>
      </c>
      <c r="B34" s="60">
        <f t="shared" si="1"/>
        <v>9.7200000000000006</v>
      </c>
      <c r="C34" s="44"/>
      <c r="D34" s="58">
        <v>16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24"/>
      <c r="P34" s="30"/>
      <c r="Q34" s="30"/>
      <c r="R34" s="30"/>
      <c r="S34" s="30"/>
      <c r="T34" s="30"/>
      <c r="U34" s="26"/>
      <c r="V34" s="26"/>
      <c r="W34" s="26"/>
      <c r="X34" s="26"/>
      <c r="Y34" s="26"/>
    </row>
    <row r="35" spans="1:25" ht="16.5" thickBot="1" x14ac:dyDescent="0.3">
      <c r="A35" s="22" t="s">
        <v>20</v>
      </c>
      <c r="B35" s="61">
        <f t="shared" si="1"/>
        <v>10.8</v>
      </c>
      <c r="C35" s="44"/>
      <c r="D35" s="58">
        <v>18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24"/>
      <c r="P35" s="30"/>
      <c r="Q35" s="30"/>
      <c r="R35" s="30"/>
      <c r="S35" s="30"/>
      <c r="T35" s="30"/>
      <c r="U35" s="26"/>
      <c r="V35" s="26"/>
      <c r="W35" s="26"/>
      <c r="X35" s="26"/>
      <c r="Y35" s="26"/>
    </row>
    <row r="36" spans="1:25" ht="15.75" thickBot="1" x14ac:dyDescent="0.3">
      <c r="A36" s="24"/>
      <c r="B36" s="24"/>
      <c r="C36" s="44"/>
      <c r="D36" s="58">
        <v>20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24"/>
      <c r="P36" s="30"/>
      <c r="Q36" s="30"/>
      <c r="R36" s="30"/>
      <c r="S36" s="30"/>
      <c r="T36" s="30"/>
      <c r="U36" s="26"/>
      <c r="V36" s="26"/>
      <c r="W36" s="26"/>
      <c r="X36" s="26"/>
      <c r="Y36" s="26"/>
    </row>
    <row r="37" spans="1:25" ht="16.5" thickBot="1" x14ac:dyDescent="0.3">
      <c r="A37" s="17" t="s">
        <v>21</v>
      </c>
      <c r="B37" s="18">
        <v>0.95</v>
      </c>
      <c r="C37" s="4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4"/>
      <c r="P37" s="30"/>
      <c r="Q37" s="30"/>
      <c r="R37" s="30"/>
      <c r="S37" s="30"/>
      <c r="T37" s="30"/>
      <c r="U37" s="26"/>
      <c r="V37" s="26"/>
      <c r="W37" s="26"/>
      <c r="X37" s="26"/>
      <c r="Y37" s="26"/>
    </row>
    <row r="38" spans="1:25" s="1" customFormat="1" x14ac:dyDescent="0.25">
      <c r="A38" s="30"/>
      <c r="B38" s="30"/>
      <c r="C38" s="30"/>
      <c r="D38" s="3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0"/>
      <c r="P38" s="30"/>
      <c r="Q38" s="30"/>
      <c r="R38" s="30"/>
      <c r="S38" s="30"/>
      <c r="T38" s="30"/>
      <c r="U38" s="26"/>
      <c r="V38" s="26"/>
      <c r="W38" s="26"/>
      <c r="X38" s="26"/>
      <c r="Y38" s="26"/>
    </row>
    <row r="39" spans="1:25" x14ac:dyDescent="0.25">
      <c r="A39" s="30"/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0"/>
      <c r="P39" s="30"/>
      <c r="Q39" s="30"/>
      <c r="R39" s="30"/>
      <c r="S39" s="30"/>
      <c r="T39" s="30"/>
      <c r="U39" s="26"/>
      <c r="V39" s="26"/>
      <c r="W39" s="26"/>
      <c r="X39" s="26"/>
      <c r="Y39" s="26"/>
    </row>
    <row r="40" spans="1:25" x14ac:dyDescent="0.25">
      <c r="A40" s="30"/>
      <c r="B40" s="37"/>
      <c r="C40" s="30"/>
      <c r="D40" s="38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0"/>
      <c r="P40" s="30"/>
      <c r="Q40" s="30"/>
      <c r="R40" s="30"/>
      <c r="S40" s="30"/>
      <c r="T40" s="30"/>
      <c r="U40" s="26"/>
      <c r="V40" s="26"/>
      <c r="W40" s="26"/>
      <c r="X40" s="26"/>
      <c r="Y40" s="26"/>
    </row>
    <row r="41" spans="1:25" x14ac:dyDescent="0.25">
      <c r="A41" s="30"/>
      <c r="B41" s="30"/>
      <c r="C41" s="37"/>
      <c r="D41" s="38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0"/>
      <c r="P41" s="30"/>
      <c r="Q41" s="30"/>
      <c r="R41" s="30"/>
      <c r="S41" s="30"/>
      <c r="T41" s="30"/>
      <c r="U41" s="26"/>
      <c r="V41" s="26"/>
      <c r="W41" s="26"/>
      <c r="X41" s="26"/>
      <c r="Y41" s="26"/>
    </row>
    <row r="42" spans="1:25" x14ac:dyDescent="0.25">
      <c r="A42" s="30"/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30"/>
      <c r="Q42" s="30"/>
      <c r="R42" s="30"/>
      <c r="S42" s="30"/>
      <c r="T42" s="30"/>
      <c r="U42" s="26"/>
      <c r="V42" s="26"/>
      <c r="W42" s="26"/>
      <c r="X42" s="26"/>
      <c r="Y42" s="26"/>
    </row>
    <row r="43" spans="1:25" x14ac:dyDescent="0.25">
      <c r="A43" s="30"/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30"/>
      <c r="Q43" s="30"/>
      <c r="R43" s="30"/>
      <c r="S43" s="30"/>
      <c r="T43" s="30"/>
      <c r="U43" s="26"/>
      <c r="V43" s="26"/>
      <c r="W43" s="26"/>
      <c r="X43" s="26"/>
      <c r="Y43" s="26"/>
    </row>
    <row r="44" spans="1:25" x14ac:dyDescent="0.25">
      <c r="A44" s="30"/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30"/>
      <c r="Q44" s="30"/>
      <c r="R44" s="30"/>
      <c r="S44" s="30"/>
      <c r="T44" s="30"/>
      <c r="U44" s="26"/>
      <c r="V44" s="26"/>
      <c r="W44" s="26"/>
      <c r="X44" s="26"/>
      <c r="Y44" s="26"/>
    </row>
    <row r="45" spans="1:25" x14ac:dyDescent="0.25">
      <c r="A45" s="30"/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30"/>
      <c r="Q45" s="30"/>
      <c r="R45" s="30"/>
      <c r="S45" s="30"/>
      <c r="T45" s="30"/>
      <c r="U45" s="26"/>
      <c r="V45" s="26"/>
      <c r="W45" s="26"/>
      <c r="X45" s="26"/>
      <c r="Y45" s="26"/>
    </row>
    <row r="46" spans="1:25" x14ac:dyDescent="0.25">
      <c r="A46" s="30"/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0"/>
      <c r="P46" s="30"/>
      <c r="Q46" s="30"/>
      <c r="R46" s="30"/>
      <c r="S46" s="30"/>
      <c r="T46" s="30"/>
      <c r="U46" s="26"/>
      <c r="V46" s="26"/>
      <c r="W46" s="26"/>
      <c r="X46" s="26"/>
      <c r="Y46" s="26"/>
    </row>
    <row r="47" spans="1:25" x14ac:dyDescent="0.25">
      <c r="A47" s="30"/>
      <c r="B47" s="30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0"/>
      <c r="P47" s="30"/>
      <c r="Q47" s="30"/>
      <c r="R47" s="30"/>
      <c r="S47" s="30"/>
      <c r="T47" s="30"/>
      <c r="U47" s="26"/>
      <c r="V47" s="26"/>
      <c r="W47" s="26"/>
      <c r="X47" s="26"/>
      <c r="Y47" s="26"/>
    </row>
    <row r="48" spans="1:25" x14ac:dyDescent="0.25">
      <c r="A48" s="30"/>
      <c r="B48" s="30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0"/>
      <c r="P48" s="30"/>
      <c r="Q48" s="30"/>
      <c r="R48" s="30"/>
      <c r="S48" s="30"/>
      <c r="T48" s="30"/>
      <c r="U48" s="26"/>
      <c r="V48" s="26"/>
      <c r="W48" s="26"/>
      <c r="X48" s="26"/>
      <c r="Y48" s="26"/>
    </row>
    <row r="49" spans="1:25" x14ac:dyDescent="0.25">
      <c r="A49" s="30"/>
      <c r="B49" s="30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0"/>
      <c r="P49" s="30"/>
      <c r="Q49" s="30"/>
      <c r="R49" s="30"/>
      <c r="S49" s="30"/>
      <c r="T49" s="30"/>
      <c r="U49" s="26"/>
      <c r="V49" s="26"/>
      <c r="W49" s="26"/>
      <c r="X49" s="26"/>
      <c r="Y49" s="26"/>
    </row>
    <row r="50" spans="1:25" x14ac:dyDescent="0.25">
      <c r="A50" s="30"/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0"/>
      <c r="P50" s="30"/>
      <c r="Q50" s="30"/>
      <c r="R50" s="30"/>
      <c r="S50" s="30"/>
      <c r="T50" s="30"/>
      <c r="U50" s="26"/>
      <c r="V50" s="26"/>
      <c r="W50" s="26"/>
      <c r="X50" s="26"/>
      <c r="Y50" s="26"/>
    </row>
    <row r="51" spans="1:25" x14ac:dyDescent="0.25">
      <c r="A51" s="30"/>
      <c r="B51" s="30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0"/>
      <c r="P51" s="30"/>
      <c r="Q51" s="30"/>
      <c r="R51" s="30"/>
      <c r="S51" s="30"/>
      <c r="T51" s="30"/>
      <c r="U51" s="26"/>
      <c r="V51" s="26"/>
      <c r="W51" s="26"/>
      <c r="X51" s="26"/>
      <c r="Y51" s="26"/>
    </row>
    <row r="52" spans="1:25" x14ac:dyDescent="0.25">
      <c r="A52" s="30"/>
      <c r="B52" s="30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0"/>
      <c r="P52" s="30"/>
      <c r="Q52" s="30"/>
      <c r="R52" s="30"/>
      <c r="S52" s="30"/>
      <c r="T52" s="30"/>
      <c r="U52" s="26"/>
      <c r="V52" s="26"/>
      <c r="W52" s="26"/>
      <c r="X52" s="26"/>
      <c r="Y52" s="26"/>
    </row>
  </sheetData>
  <sheetProtection sheet="1" objects="1" scenarios="1" selectLockedCells="1"/>
  <mergeCells count="4">
    <mergeCell ref="A6:B7"/>
    <mergeCell ref="A3:B3"/>
    <mergeCell ref="A1:B1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Le Normand</dc:creator>
  <cp:lastModifiedBy>Laurene Naslin</cp:lastModifiedBy>
  <dcterms:created xsi:type="dcterms:W3CDTF">2016-05-17T15:04:51Z</dcterms:created>
  <dcterms:modified xsi:type="dcterms:W3CDTF">2021-01-14T12:22:01Z</dcterms:modified>
</cp:coreProperties>
</file>